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Okekita133pc\企画財政係\回答文書\市町村課\R02\R3.1.25 公営企業に係る経営比較分析表（令和元年度決算）の分析等について\"/>
    </mc:Choice>
  </mc:AlternateContent>
  <workbookProtection workbookAlgorithmName="SHA-512" workbookHashValue="W5BjzMOSaF9hNrbtu/vG6I8ErtdLZ+dShvT9jaWavhpv4dJ8sLUzl906Rz2jyHKAv3HoZLg7Iak98Qka2g6XgA==" workbookSaltValue="VodcaGR9UE3eEtIJpLCh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<sst xmlns="http://schemas.openxmlformats.org/spreadsheetml/2006/main" count="231" uniqueCount="113">
  <si>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</si>
  <si>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</si>
  <si>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</si>
  <si>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</si>
  <si>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</si>
  <si>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</si>
  <si>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</si>
  <si>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</si>
  <si>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</si>
  <si>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</si>
  <si>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</si>
  <si>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</si>
  <si>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</si>
  <si>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</si>
  <si>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</si>
  <si>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</si>
  <si>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</si>
  <si>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</si>
  <si>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</si>
  <si>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</si>
  <si>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</si>
  <si>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</si>
  <si>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</si>
  <si>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</si>
  <si>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</si>
  <si>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</si>
  <si>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</si>
  <si>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</si>
  <si>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</si>
  <si>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</si>
  <si>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</si>
  <si>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</si>
  <si>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</si>
  <si>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</si>
  <si>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</si>
  <si>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</si>
  <si>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</si>
  <si>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</si>
  <si>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</si>
  <si>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</si>
  <si>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</si>
  <si>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</si>
  <si>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</si>
  <si>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</si>
  <si>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</si>
  <si>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</si>
  <si>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</si>
  <si>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</si>
  <si>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</si>
  <si>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</si>
  <si>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</si>
  <si>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</si>
  <si>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</si>
  <si>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</si>
  <si>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</si>
  <si>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</si>
  <si>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</si>
  <si>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</si>
  <si>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</si>
  <si>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</si>
  <si>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</si>
  <si>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</si>
  <si>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</si>
  <si>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</si>
  <si>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</si>
  <si>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</si>
  <si>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</si>
  <si>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</si>
  <si>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</si>
  <si>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</si>
  <si>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</si>
  <si>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</si>
  <si>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</si>
  <si>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</si>
  <si>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</si>
  <si>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</si>
  <si>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</si>
  <si>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</si>
  <si>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</si>
  <si>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</si>
  <si>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</si>
  <si>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</si>
  <si>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</si>
  <si>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</si>
  <si>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</si>
  <si>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</si>
  <si>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</si>
  <si>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</si>
  <si>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</si>
  <si>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</si>
  <si>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</si>
  <si>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</si>
  <si>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桶川北本水道企業団</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</si>
  <si>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</si>
  <si>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</si>
  <si>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</si>
  <si>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</si>
  <si>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</si>
  <si>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</si>
  <si>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</si>
  <si>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</si>
  <si>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</si>
  <si>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</si>
  <si>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</si>
  <si>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</si>
  <si>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</si>
  <si>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</si>
  <si>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</si>
  <si>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</si>
  <si>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</si>
  <si>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経営の健全性・効率性については、各指標は概ね良好な数値を示しており、現状では新たな借り入れを行わずに、企業債の償還や更新投資などに充てる財源を確保できており、健全な経営状況にある。
　しかしながら老朽化の状況においては、経年化管路の更新が課題となっている。また管路のみならず資産全体を見ても老朽化傾向にあり、今後増加が見込まれる更新費用の一方で給水収益は減少傾向が予測される。
　企業団は今後、増大する更新需要に対応するため、新たな借り入れも検討しながら健全な事業運営が維持できるよう、水道事業ビジョンに基づいた、中長期的な視点に立った計画的で効率的な施設の更新と事業運営に努める。
</t>
    <phoneticPr fontId="4"/>
  </si>
  <si>
    <t>①有形固定資産減価償却率は類似団体平均値以内で推移しているが、上昇傾向にある。施設の老朽化が進んでいるので、施設の現状を把握して優先度を決めて、更新を行っている。
②管路経年化率は法定耐用年数を超えた管路延長の割合を示す指標で、平成29年度に管路距離の見直しを行ったことにより類似団体平均値よりも低くなっている。しかしながら、法定耐用年数は管路の使用期限を表すものではないが、管路の老朽化は進んでいることから、今後も企業団では強靭な水道を目指し、市民のライフラインを守るため、優先順位を付けながら計画的に管路の更新を進めていく。
③管路更新率は類似団体平均値以上の水準を維持している。企業団では管路の耐震化を含め、石綿セメント管等の老朽管更新を重点的に進めている。</t>
    <phoneticPr fontId="4"/>
  </si>
  <si>
    <t>①経常収支比率は100％を上回っており、収支は黒字となっている。また②累積欠損金比率は0％で欠損金の発生は無く、経営状況が健全な状態にあることを示している。
③流動比率は短期的な債務に対する支払能力を表す指標で、100％を上回っており財務の安全性が保たれている。④企業債残高対給水収益比率が下降傾向にあるのは、国などからの借入金である企業債の償還が進んでいることを示している。類似団体平均値よりも低水準であるのは、将来への負担をなるべく軽減するため、新規の借り入れをせずに自己資金を投入して施設の更新事業などを行っているからである。
⑤料金回収率は100％を上回っている。給水に係る費用は給水収益により賄えており、適切な料金収入が確保されているが低下傾向にある。一方⑥給水原価は、近年増加傾向にあるため、今後は収益を確保しつつ維持管理費を抑えたより効率的な経営が必要となる。
⑦施設利用率は類似団体平均値を上回る80％以上で、施設の利用状況や規模は適正であり、施設を効率的に使用している。
⑧有収率は近年、上昇傾向にある。企業団では、給水区域全域で個別・管路音聴調査を実施して漏水の早期発見に努めるとともに、漏水多発地域の給水管や老朽管の布設替等の管路整備を進めている。また広報紙などを活用して漏水通報の協力を市民に呼びかけるなど、各種漏水対策を実施して有収率の向上を図っている。</t>
    <rPh sb="323" eb="325">
      <t>テイカ</t>
    </rPh>
    <rPh sb="325" eb="327">
      <t>ケイコウ</t>
    </rPh>
    <rPh sb="331" eb="333">
      <t>イッポウ</t>
    </rPh>
    <rPh sb="340" eb="342">
      <t>キンネン</t>
    </rPh>
    <rPh sb="342" eb="344">
      <t>ゾウカ</t>
    </rPh>
    <rPh sb="344" eb="346">
      <t>ケイコウ</t>
    </rPh>
    <rPh sb="352" eb="354">
      <t>コンゴ</t>
    </rPh>
    <rPh sb="355" eb="357">
      <t>シュウエキ</t>
    </rPh>
    <rPh sb="358" eb="360">
      <t>カクホ</t>
    </rPh>
    <rPh sb="363" eb="365">
      <t>イジ</t>
    </rPh>
    <rPh sb="381" eb="3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</si>
</sst>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1.08</c:v>
                </c:pt>
                <c:pt idx="1">
                  <c:v>1.22</c:v>
                </c:pt>
                <c:pt idx="2">
                  <c:v>1.1499999999999999</c:v>
                </c:pt>
                <c:pt idx="3">
                  <c:v>0.83</c:v>
                </c:pt>
                <c:pt idx="4">
                  <c:v>1.37</c:v>
                </c:pt>
              </c:numCache>
            </c:numRef>
          </c:val>
          <c:extLst>
            <c:ext xmlns:c16="http://schemas.microsoft.com/office/drawing/2014/chart" uri="{C3380CC4-5D6E-409C-BE32-E72D297353CC}">
              <c16:uniqueId val="{00000000-F5F8-4098-80F9-391FE236DA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F5F8-4098-80F9-391FE236DA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86.54</c:v>
                </c:pt>
                <c:pt idx="1">
                  <c:v>84.61</c:v>
                </c:pt>
                <c:pt idx="2">
                  <c:v>83.8</c:v>
                </c:pt>
                <c:pt idx="3">
                  <c:v>83.34</c:v>
                </c:pt>
                <c:pt idx="4">
                  <c:v>81.59</c:v>
                </c:pt>
              </c:numCache>
            </c:numRef>
          </c:val>
          <c:extLst>
            <c:ext xmlns:c16="http://schemas.microsoft.com/office/drawing/2014/chart" uri="{C3380CC4-5D6E-409C-BE32-E72D297353CC}">
              <c16:uniqueId val="{00000000-CE3B-4ECE-AC88-089BEAA048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CE3B-4ECE-AC88-089BEAA048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c:v>
                </c:pt>
                <c:pt idx="1">
                  <c:v>91.53</c:v>
                </c:pt>
                <c:pt idx="2">
                  <c:v>92.28</c:v>
                </c:pt>
                <c:pt idx="3">
                  <c:v>92.26</c:v>
                </c:pt>
                <c:pt idx="4">
                  <c:v>92.75</c:v>
                </c:pt>
              </c:numCache>
            </c:numRef>
          </c:val>
          <c:extLst>
            <c:ext xmlns:c16="http://schemas.microsoft.com/office/drawing/2014/chart" uri="{C3380CC4-5D6E-409C-BE32-E72D297353CC}">
              <c16:uniqueId val="{00000000-A55C-4B4D-9005-A1621AA8F8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A55C-4B4D-9005-A1621AA8F8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116.61</c:v>
                </c:pt>
                <c:pt idx="1">
                  <c:v>119.44</c:v>
                </c:pt>
                <c:pt idx="2">
                  <c:v>118.22</c:v>
                </c:pt>
                <c:pt idx="3">
                  <c:v>114.69</c:v>
                </c:pt>
                <c:pt idx="4">
                  <c:v>110.53</c:v>
                </c:pt>
              </c:numCache>
            </c:numRef>
          </c:val>
          <c:extLst>
            <c:ext xmlns:c16="http://schemas.microsoft.com/office/drawing/2014/chart" uri="{C3380CC4-5D6E-409C-BE32-E72D297353CC}">
              <c16:uniqueId val="{00000000-B0EB-4A03-B335-CFD384E6F4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B0EB-4A03-B335-CFD384E6F4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42.27</c:v>
                </c:pt>
                <c:pt idx="1">
                  <c:v>42.36</c:v>
                </c:pt>
                <c:pt idx="2">
                  <c:v>43.11</c:v>
                </c:pt>
                <c:pt idx="3">
                  <c:v>44.19</c:v>
                </c:pt>
                <c:pt idx="4">
                  <c:v>44.92</c:v>
                </c:pt>
              </c:numCache>
            </c:numRef>
          </c:val>
          <c:extLst>
            <c:ext xmlns:c16="http://schemas.microsoft.com/office/drawing/2014/chart" uri="{C3380CC4-5D6E-409C-BE32-E72D297353CC}">
              <c16:uniqueId val="{00000000-1258-44D5-B30A-DB2EAA7A8E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1258-44D5-B30A-DB2EAA7A8E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25.05</c:v>
                </c:pt>
                <c:pt idx="1">
                  <c:v>25.66</c:v>
                </c:pt>
                <c:pt idx="2">
                  <c:v>13.1</c:v>
                </c:pt>
                <c:pt idx="3">
                  <c:v>15.15</c:v>
                </c:pt>
                <c:pt idx="4">
                  <c:v>15.88</c:v>
                </c:pt>
              </c:numCache>
            </c:numRef>
          </c:val>
          <c:extLst>
            <c:ext xmlns:c16="http://schemas.microsoft.com/office/drawing/2014/chart" uri="{C3380CC4-5D6E-409C-BE32-E72D297353CC}">
              <c16:uniqueId val="{00000000-D5C7-4166-82B3-D9902FAAB9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D5C7-4166-82B3-D9902FAAB9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B8-4BE2-BC43-6C179D5939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38B8-4BE2-BC43-6C179D5939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389.76</c:v>
                </c:pt>
                <c:pt idx="1">
                  <c:v>379.2</c:v>
                </c:pt>
                <c:pt idx="2">
                  <c:v>396.68</c:v>
                </c:pt>
                <c:pt idx="3">
                  <c:v>393.85</c:v>
                </c:pt>
                <c:pt idx="4">
                  <c:v>353.01</c:v>
                </c:pt>
              </c:numCache>
            </c:numRef>
          </c:val>
          <c:extLst>
            <c:ext xmlns:c16="http://schemas.microsoft.com/office/drawing/2014/chart" uri="{C3380CC4-5D6E-409C-BE32-E72D297353CC}">
              <c16:uniqueId val="{00000000-A700-4979-8911-474FB17D3E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A700-4979-8911-474FB17D3E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67.06</c:v>
                </c:pt>
                <c:pt idx="1">
                  <c:v>54.91</c:v>
                </c:pt>
                <c:pt idx="2">
                  <c:v>44.02</c:v>
                </c:pt>
                <c:pt idx="3">
                  <c:v>34.04</c:v>
                </c:pt>
                <c:pt idx="4">
                  <c:v>25.41</c:v>
                </c:pt>
              </c:numCache>
            </c:numRef>
          </c:val>
          <c:extLst>
            <c:ext xmlns:c16="http://schemas.microsoft.com/office/drawing/2014/chart" uri="{C3380CC4-5D6E-409C-BE32-E72D297353CC}">
              <c16:uniqueId val="{00000000-632D-41DF-B5DF-026FC0A539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632D-41DF-B5DF-026FC0A539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111.77</c:v>
                </c:pt>
                <c:pt idx="1">
                  <c:v>113.73</c:v>
                </c:pt>
                <c:pt idx="2">
                  <c:v>112.03</c:v>
                </c:pt>
                <c:pt idx="3">
                  <c:v>108.99</c:v>
                </c:pt>
                <c:pt idx="4">
                  <c:v>105.1</c:v>
                </c:pt>
              </c:numCache>
            </c:numRef>
          </c:val>
          <c:extLst>
            <c:ext xmlns:c16="http://schemas.microsoft.com/office/drawing/2014/chart" uri="{C3380CC4-5D6E-409C-BE32-E72D297353CC}">
              <c16:uniqueId val="{00000000-74D0-4748-A20F-2D3F4C4769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74D0-4748-A20F-2D3F4C4769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151.69999999999999</c:v>
                </c:pt>
                <c:pt idx="1">
                  <c:v>148.94999999999999</c:v>
                </c:pt>
                <c:pt idx="2">
                  <c:v>151.12</c:v>
                </c:pt>
                <c:pt idx="3">
                  <c:v>155.37</c:v>
                </c:pt>
                <c:pt idx="4">
                  <c:v>160.74</c:v>
                </c:pt>
              </c:numCache>
            </c:numRef>
          </c:val>
          <c:extLst>
            <c:ext xmlns:c16="http://schemas.microsoft.com/office/drawing/2014/chart" uri="{C3380CC4-5D6E-409C-BE32-E72D297353CC}">
              <c16:uniqueId val="{00000000-E38F-47E5-99C4-D88C35D0AB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E38F-47E5-99C4-D88C35D0AB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埼玉県　桶川北本水道企業団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 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93.46</v>
      </c>
      <c r="J10" s="53"/>
      <c r="K10" s="53"/>
      <c r="L10" s="53"/>
      <c r="M10" s="53"/>
      <c r="N10" s="53"/>
      <c r="O10" s="64"/>
      <c r="P10" s="54">
        <f>データ!$P$6</f>
        <v>99.59</v>
      </c>
      <c r="Q10" s="54"/>
      <c r="R10" s="54"/>
      <c r="S10" s="54"/>
      <c r="T10" s="54"/>
      <c r="U10" s="54"/>
      <c r="V10" s="54"/>
      <c r="W10" s="61">
        <f>データ!$Q$6</f>
        <v>3223</v>
      </c>
      <c r="X10" s="61"/>
      <c r="Y10" s="61"/>
      <c r="Z10" s="61"/>
      <c r="AA10" s="61"/>
      <c r="AB10" s="61"/>
      <c r="AC10" s="61"/>
      <c r="AD10" s="2"/>
      <c r="AE10" s="2"/>
      <c r="AF10" s="2"/>
      <c r="AG10" s="2"/>
      <c r="AH10" s="4"/>
      <c r="AI10" s="4"/>
      <c r="AJ10" s="4"/>
      <c r="AK10" s="4"/>
      <c r="AL10" s="61">
        <f>データ!$U$6</f>
        <v>140939</v>
      </c>
      <c r="AM10" s="61"/>
      <c r="AN10" s="61"/>
      <c r="AO10" s="61"/>
      <c r="AP10" s="61"/>
      <c r="AQ10" s="61"/>
      <c r="AR10" s="61"/>
      <c r="AS10" s="61"/>
      <c r="AT10" s="52">
        <f>データ!$V$6</f>
        <v>45.17</v>
      </c>
      <c r="AU10" s="53"/>
      <c r="AV10" s="53"/>
      <c r="AW10" s="53"/>
      <c r="AX10" s="53"/>
      <c r="AY10" s="53"/>
      <c r="AZ10" s="53"/>
      <c r="BA10" s="53"/>
      <c r="BB10" s="54">
        <f>データ!$W$6</f>
        <v>3120.19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MsxZSL95Ct3ltQjcoQ/skTzafFflpOoCj85lX0yi1vk776+ebh8J86NSLux3VW4D3UuQGdor3xlXQd0FLBnag==" saltValue="Pg1EAzAzQMan+CMux2MT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118389</v>
      </c>
      <c r="D6" s="34">
        <f t="shared" si="3"/>
        <v>46</v>
      </c>
      <c r="E6" s="34">
        <f t="shared" si="3"/>
        <v>1</v>
      </c>
      <c r="F6" s="34">
        <f t="shared" si="3"/>
        <v>0</v>
      </c>
      <c r="G6" s="34">
        <f t="shared" si="3"/>
        <v>1</v>
      </c>
      <c r="H6" s="34" t="str">
        <f t="shared" si="3"/>
        <v>埼玉県　桶川北本水道企業団</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93.46</v>
      </c>
      <c r="P6" s="35">
        <f t="shared" si="3"/>
        <v>99.59</v>
      </c>
      <c r="Q6" s="35">
        <f t="shared" si="3"/>
        <v>3223</v>
      </c>
      <c r="R6" s="35" t="str">
        <f t="shared" si="3"/>
        <v>-</v>
      </c>
      <c r="S6" s="35" t="str">
        <f t="shared" si="3"/>
        <v>-</v>
      </c>
      <c r="T6" s="35" t="str">
        <f t="shared" si="3"/>
        <v>-</v>
      </c>
      <c r="U6" s="35">
        <f t="shared" si="3"/>
        <v>140939</v>
      </c>
      <c r="V6" s="35">
        <f t="shared" si="3"/>
        <v>45.17</v>
      </c>
      <c r="W6" s="35">
        <f t="shared" si="3"/>
        <v>3120.19</v>
      </c>
      <c r="X6" s="36">
        <f>IF(X7="",NA(),X7)</f>
        <v>116.61</v>
      </c>
      <c r="Y6" s="36">
        <f t="shared" ref="Y6:AG6" si="4">IF(Y7="",NA(),Y7)</f>
        <v>119.44</v>
      </c>
      <c r="Z6" s="36">
        <f t="shared" si="4"/>
        <v>118.22</v>
      </c>
      <c r="AA6" s="36">
        <f t="shared" si="4"/>
        <v>114.69</v>
      </c>
      <c r="AB6" s="36">
        <f t="shared" si="4"/>
        <v>110.53</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389.76</v>
      </c>
      <c r="AU6" s="36">
        <f t="shared" ref="AU6:BC6" si="6">IF(AU7="",NA(),AU7)</f>
        <v>379.2</v>
      </c>
      <c r="AV6" s="36">
        <f t="shared" si="6"/>
        <v>396.68</v>
      </c>
      <c r="AW6" s="36">
        <f t="shared" si="6"/>
        <v>393.85</v>
      </c>
      <c r="AX6" s="36">
        <f t="shared" si="6"/>
        <v>353.01</v>
      </c>
      <c r="AY6" s="36">
        <f t="shared" si="6"/>
        <v>352.05</v>
      </c>
      <c r="AZ6" s="36">
        <f t="shared" si="6"/>
        <v>349.04</v>
      </c>
      <c r="BA6" s="36">
        <f t="shared" si="6"/>
        <v>337.49</v>
      </c>
      <c r="BB6" s="36">
        <f t="shared" si="6"/>
        <v>335.6</v>
      </c>
      <c r="BC6" s="36">
        <f t="shared" si="6"/>
        <v>358.91</v>
      </c>
      <c r="BD6" s="35" t="str">
        <f>IF(BD7="","",IF(BD7="-","【-】","【"&amp;SUBSTITUTE(TEXT(BD7,"#,##0.00"),"-","△")&amp;"】"))</f>
        <v>【264.97】</v>
      </c>
      <c r="BE6" s="36">
        <f>IF(BE7="",NA(),BE7)</f>
        <v>67.06</v>
      </c>
      <c r="BF6" s="36">
        <f t="shared" ref="BF6:BN6" si="7">IF(BF7="",NA(),BF7)</f>
        <v>54.91</v>
      </c>
      <c r="BG6" s="36">
        <f t="shared" si="7"/>
        <v>44.02</v>
      </c>
      <c r="BH6" s="36">
        <f t="shared" si="7"/>
        <v>34.04</v>
      </c>
      <c r="BI6" s="36">
        <f t="shared" si="7"/>
        <v>25.41</v>
      </c>
      <c r="BJ6" s="36">
        <f t="shared" si="7"/>
        <v>250.76</v>
      </c>
      <c r="BK6" s="36">
        <f t="shared" si="7"/>
        <v>254.54</v>
      </c>
      <c r="BL6" s="36">
        <f t="shared" si="7"/>
        <v>265.92</v>
      </c>
      <c r="BM6" s="36">
        <f t="shared" si="7"/>
        <v>258.26</v>
      </c>
      <c r="BN6" s="36">
        <f t="shared" si="7"/>
        <v>247.27</v>
      </c>
      <c r="BO6" s="35" t="str">
        <f>IF(BO7="","",IF(BO7="-","【-】","【"&amp;SUBSTITUTE(TEXT(BO7,"#,##0.00"),"-","△")&amp;"】"))</f>
        <v>【266.61】</v>
      </c>
      <c r="BP6" s="36">
        <f>IF(BP7="",NA(),BP7)</f>
        <v>111.77</v>
      </c>
      <c r="BQ6" s="36">
        <f t="shared" ref="BQ6:BY6" si="8">IF(BQ7="",NA(),BQ7)</f>
        <v>113.73</v>
      </c>
      <c r="BR6" s="36">
        <f t="shared" si="8"/>
        <v>112.03</v>
      </c>
      <c r="BS6" s="36">
        <f t="shared" si="8"/>
        <v>108.99</v>
      </c>
      <c r="BT6" s="36">
        <f t="shared" si="8"/>
        <v>105.1</v>
      </c>
      <c r="BU6" s="36">
        <f t="shared" si="8"/>
        <v>106.69</v>
      </c>
      <c r="BV6" s="36">
        <f t="shared" si="8"/>
        <v>106.52</v>
      </c>
      <c r="BW6" s="36">
        <f t="shared" si="8"/>
        <v>105.86</v>
      </c>
      <c r="BX6" s="36">
        <f t="shared" si="8"/>
        <v>106.07</v>
      </c>
      <c r="BY6" s="36">
        <f t="shared" si="8"/>
        <v>105.34</v>
      </c>
      <c r="BZ6" s="35" t="str">
        <f>IF(BZ7="","",IF(BZ7="-","【-】","【"&amp;SUBSTITUTE(TEXT(BZ7,"#,##0.00"),"-","△")&amp;"】"))</f>
        <v>【103.24】</v>
      </c>
      <c r="CA6" s="36">
        <f>IF(CA7="",NA(),CA7)</f>
        <v>151.69999999999999</v>
      </c>
      <c r="CB6" s="36">
        <f t="shared" ref="CB6:CJ6" si="9">IF(CB7="",NA(),CB7)</f>
        <v>148.94999999999999</v>
      </c>
      <c r="CC6" s="36">
        <f t="shared" si="9"/>
        <v>151.12</v>
      </c>
      <c r="CD6" s="36">
        <f t="shared" si="9"/>
        <v>155.37</v>
      </c>
      <c r="CE6" s="36">
        <f t="shared" si="9"/>
        <v>160.74</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86.54</v>
      </c>
      <c r="CM6" s="36">
        <f t="shared" ref="CM6:CU6" si="10">IF(CM7="",NA(),CM7)</f>
        <v>84.61</v>
      </c>
      <c r="CN6" s="36">
        <f t="shared" si="10"/>
        <v>83.8</v>
      </c>
      <c r="CO6" s="36">
        <f t="shared" si="10"/>
        <v>83.34</v>
      </c>
      <c r="CP6" s="36">
        <f t="shared" si="10"/>
        <v>81.59</v>
      </c>
      <c r="CQ6" s="36">
        <f t="shared" si="10"/>
        <v>62.26</v>
      </c>
      <c r="CR6" s="36">
        <f t="shared" si="10"/>
        <v>62.1</v>
      </c>
      <c r="CS6" s="36">
        <f t="shared" si="10"/>
        <v>62.38</v>
      </c>
      <c r="CT6" s="36">
        <f t="shared" si="10"/>
        <v>62.83</v>
      </c>
      <c r="CU6" s="36">
        <f t="shared" si="10"/>
        <v>62.05</v>
      </c>
      <c r="CV6" s="35" t="str">
        <f>IF(CV7="","",IF(CV7="-","【-】","【"&amp;SUBSTITUTE(TEXT(CV7,"#,##0.00"),"-","△")&amp;"】"))</f>
        <v>【60.00】</v>
      </c>
      <c r="CW6" s="36">
        <f>IF(CW7="",NA(),CW7)</f>
        <v>90</v>
      </c>
      <c r="CX6" s="36">
        <f t="shared" ref="CX6:DF6" si="11">IF(CX7="",NA(),CX7)</f>
        <v>91.53</v>
      </c>
      <c r="CY6" s="36">
        <f t="shared" si="11"/>
        <v>92.28</v>
      </c>
      <c r="CZ6" s="36">
        <f t="shared" si="11"/>
        <v>92.26</v>
      </c>
      <c r="DA6" s="36">
        <f t="shared" si="11"/>
        <v>92.75</v>
      </c>
      <c r="DB6" s="36">
        <f t="shared" si="11"/>
        <v>89.5</v>
      </c>
      <c r="DC6" s="36">
        <f t="shared" si="11"/>
        <v>89.52</v>
      </c>
      <c r="DD6" s="36">
        <f t="shared" si="11"/>
        <v>89.17</v>
      </c>
      <c r="DE6" s="36">
        <f t="shared" si="11"/>
        <v>88.86</v>
      </c>
      <c r="DF6" s="36">
        <f t="shared" si="11"/>
        <v>89.11</v>
      </c>
      <c r="DG6" s="35" t="str">
        <f>IF(DG7="","",IF(DG7="-","【-】","【"&amp;SUBSTITUTE(TEXT(DG7,"#,##0.00"),"-","△")&amp;"】"))</f>
        <v>【89.80】</v>
      </c>
      <c r="DH6" s="36">
        <f>IF(DH7="",NA(),DH7)</f>
        <v>42.27</v>
      </c>
      <c r="DI6" s="36">
        <f t="shared" ref="DI6:DQ6" si="12">IF(DI7="",NA(),DI7)</f>
        <v>42.36</v>
      </c>
      <c r="DJ6" s="36">
        <f t="shared" si="12"/>
        <v>43.11</v>
      </c>
      <c r="DK6" s="36">
        <f t="shared" si="12"/>
        <v>44.19</v>
      </c>
      <c r="DL6" s="36">
        <f t="shared" si="12"/>
        <v>44.92</v>
      </c>
      <c r="DM6" s="36">
        <f t="shared" si="12"/>
        <v>45.89</v>
      </c>
      <c r="DN6" s="36">
        <f t="shared" si="12"/>
        <v>46.58</v>
      </c>
      <c r="DO6" s="36">
        <f t="shared" si="12"/>
        <v>46.99</v>
      </c>
      <c r="DP6" s="36">
        <f t="shared" si="12"/>
        <v>47.89</v>
      </c>
      <c r="DQ6" s="36">
        <f t="shared" si="12"/>
        <v>48.69</v>
      </c>
      <c r="DR6" s="35" t="str">
        <f>IF(DR7="","",IF(DR7="-","【-】","【"&amp;SUBSTITUTE(TEXT(DR7,"#,##0.00"),"-","△")&amp;"】"))</f>
        <v>【49.59】</v>
      </c>
      <c r="DS6" s="36">
        <f>IF(DS7="",NA(),DS7)</f>
        <v>25.05</v>
      </c>
      <c r="DT6" s="36">
        <f t="shared" ref="DT6:EB6" si="13">IF(DT7="",NA(),DT7)</f>
        <v>25.66</v>
      </c>
      <c r="DU6" s="36">
        <f t="shared" si="13"/>
        <v>13.1</v>
      </c>
      <c r="DV6" s="36">
        <f t="shared" si="13"/>
        <v>15.15</v>
      </c>
      <c r="DW6" s="36">
        <f t="shared" si="13"/>
        <v>15.88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1.08</v>
      </c>
      <c r="EE6" s="36">
        <f t="shared" ref="EE6:EM6" si="14">IF(EE7="",NA(),EE7)</f>
        <v>1.22</v>
      </c>
      <c r="EF6" s="36">
        <f t="shared" si="14"/>
        <v>1.1499999999999999</v>
      </c>
      <c r="EG6" s="36">
        <f t="shared" si="14"/>
        <v>0.83</v>
      </c>
      <c r="EH6" s="36">
        <f t="shared" si="14"/>
        <v>1.37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118389</v>
      </c>
      <c r="D7" s="38">
        <v>46</v>
      </c>
      <c r="E7" s="38">
        <v>1</v>
      </c>
      <c r="F7" s="38">
        <v>0</v>
      </c>
      <c r="G7" s="38">
        <v>1</v>
      </c>
      <c r="H7" s="38" t="s">
        <v>92</v>
      </c>
      <c r="I7" s="38" t="s">
        <v>93</v>
      </c>
      <c r="J7" s="38" t="s">
        <v>94</v>
      </c>
      <c r="K7" s="38" t="s">
        <v>95</v>
      </c>
      <c r="L7" s="38" t="s">
        <v>96</v>
      </c>
      <c r="M7" s="38" t="s">
        <v>97</v>
      </c>
      <c r="N7" s="39" t="s">
        <v>98</v>
      </c>
      <c r="O7" s="39">
        <v>93.46</v>
      </c>
      <c r="P7" s="39">
        <v>99.59</v>
      </c>
      <c r="Q7" s="39">
        <v>3223</v>
      </c>
      <c r="R7" s="39" t="s">
        <v>98</v>
      </c>
      <c r="S7" s="39" t="s">
        <v>98</v>
      </c>
      <c r="T7" s="39" t="s">
        <v>98</v>
      </c>
      <c r="U7" s="39">
        <v>140939</v>
      </c>
      <c r="V7" s="39">
        <v>45.17</v>
      </c>
      <c r="W7" s="39">
        <v>3120.19</v>
      </c>
      <c r="X7" s="39">
        <v>116.61</v>
      </c>
      <c r="Y7" s="39">
        <v>119.44</v>
      </c>
      <c r="Z7" s="39">
        <v>118.22</v>
      </c>
      <c r="AA7" s="39">
        <v>114.69</v>
      </c>
      <c r="AB7" s="39">
        <v>110.53</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389.76</v>
      </c>
      <c r="AU7" s="39">
        <v>379.2</v>
      </c>
      <c r="AV7" s="39">
        <v>396.68</v>
      </c>
      <c r="AW7" s="39">
        <v>393.85</v>
      </c>
      <c r="AX7" s="39">
        <v>353.01</v>
      </c>
      <c r="AY7" s="39">
        <v>352.05</v>
      </c>
      <c r="AZ7" s="39">
        <v>349.04</v>
      </c>
      <c r="BA7" s="39">
        <v>337.49</v>
      </c>
      <c r="BB7" s="39">
        <v>335.6</v>
      </c>
      <c r="BC7" s="39">
        <v>358.91</v>
      </c>
      <c r="BD7" s="39">
        <v>264.97000000000003</v>
      </c>
      <c r="BE7" s="39">
        <v>67.06</v>
      </c>
      <c r="BF7" s="39">
        <v>54.91</v>
      </c>
      <c r="BG7" s="39">
        <v>44.02</v>
      </c>
      <c r="BH7" s="39">
        <v>34.04</v>
      </c>
      <c r="BI7" s="39">
        <v>25.41</v>
      </c>
      <c r="BJ7" s="39">
        <v>250.76</v>
      </c>
      <c r="BK7" s="39">
        <v>254.54</v>
      </c>
      <c r="BL7" s="39">
        <v>265.92</v>
      </c>
      <c r="BM7" s="39">
        <v>258.26</v>
      </c>
      <c r="BN7" s="39">
        <v>247.27</v>
      </c>
      <c r="BO7" s="39">
        <v>266.61</v>
      </c>
      <c r="BP7" s="39">
        <v>111.77</v>
      </c>
      <c r="BQ7" s="39">
        <v>113.73</v>
      </c>
      <c r="BR7" s="39">
        <v>112.03</v>
      </c>
      <c r="BS7" s="39">
        <v>108.99</v>
      </c>
      <c r="BT7" s="39">
        <v>105.1</v>
      </c>
      <c r="BU7" s="39">
        <v>106.69</v>
      </c>
      <c r="BV7" s="39">
        <v>106.52</v>
      </c>
      <c r="BW7" s="39">
        <v>105.86</v>
      </c>
      <c r="BX7" s="39">
        <v>106.07</v>
      </c>
      <c r="BY7" s="39">
        <v>105.34</v>
      </c>
      <c r="BZ7" s="39">
        <v>103.24</v>
      </c>
      <c r="CA7" s="39">
        <v>151.69999999999999</v>
      </c>
      <c r="CB7" s="39">
        <v>148.94999999999999</v>
      </c>
      <c r="CC7" s="39">
        <v>151.12</v>
      </c>
      <c r="CD7" s="39">
        <v>155.37</v>
      </c>
      <c r="CE7" s="39">
        <v>160.74</v>
      </c>
      <c r="CF7" s="39">
        <v>154.91999999999999</v>
      </c>
      <c r="CG7" s="39">
        <v>155.80000000000001</v>
      </c>
      <c r="CH7" s="39">
        <v>158.58000000000001</v>
      </c>
      <c r="CI7" s="39">
        <v>159.22</v>
      </c>
      <c r="CJ7" s="39">
        <v>159.6</v>
      </c>
      <c r="CK7" s="39">
        <v>168.38</v>
      </c>
      <c r="CL7" s="39">
        <v>86.54</v>
      </c>
      <c r="CM7" s="39">
        <v>84.61</v>
      </c>
      <c r="CN7" s="39">
        <v>83.8</v>
      </c>
      <c r="CO7" s="39">
        <v>83.34</v>
      </c>
      <c r="CP7" s="39">
        <v>81.59</v>
      </c>
      <c r="CQ7" s="39">
        <v>62.26</v>
      </c>
      <c r="CR7" s="39">
        <v>62.1</v>
      </c>
      <c r="CS7" s="39">
        <v>62.38</v>
      </c>
      <c r="CT7" s="39">
        <v>62.83</v>
      </c>
      <c r="CU7" s="39">
        <v>62.05</v>
      </c>
      <c r="CV7" s="39">
        <v>60</v>
      </c>
      <c r="CW7" s="39">
        <v>90</v>
      </c>
      <c r="CX7" s="39">
        <v>91.53</v>
      </c>
      <c r="CY7" s="39">
        <v>92.28</v>
      </c>
      <c r="CZ7" s="39">
        <v>92.26</v>
      </c>
      <c r="DA7" s="39">
        <v>92.75</v>
      </c>
      <c r="DB7" s="39">
        <v>89.5</v>
      </c>
      <c r="DC7" s="39">
        <v>89.52</v>
      </c>
      <c r="DD7" s="39">
        <v>89.17</v>
      </c>
      <c r="DE7" s="39">
        <v>88.86</v>
      </c>
      <c r="DF7" s="39">
        <v>89.11</v>
      </c>
      <c r="DG7" s="39">
        <v>89.8</v>
      </c>
      <c r="DH7" s="39">
        <v>42.27</v>
      </c>
      <c r="DI7" s="39">
        <v>42.36</v>
      </c>
      <c r="DJ7" s="39">
        <v>43.11</v>
      </c>
      <c r="DK7" s="39">
        <v>44.19</v>
      </c>
      <c r="DL7" s="39">
        <v>44.92</v>
      </c>
      <c r="DM7" s="39">
        <v>45.89</v>
      </c>
      <c r="DN7" s="39">
        <v>46.58</v>
      </c>
      <c r="DO7" s="39">
        <v>46.99</v>
      </c>
      <c r="DP7" s="39">
        <v>47.89</v>
      </c>
      <c r="DQ7" s="39">
        <v>48.69</v>
      </c>
      <c r="DR7" s="39">
        <v>49.59</v>
      </c>
      <c r="DS7" s="39">
        <v>25.05</v>
      </c>
      <c r="DT7" s="39">
        <v>25.66</v>
      </c>
      <c r="DU7" s="39">
        <v>13.1</v>
      </c>
      <c r="DV7" s="39">
        <v>15.15</v>
      </c>
      <c r="DW7" s="39">
        <v>15.88</v>
      </c>
      <c r="DX7" s="39">
        <v>13.14</v>
      </c>
      <c r="DY7" s="39">
        <v>14.45</v>
      </c>
      <c r="DZ7" s="39">
        <v>15.83</v>
      </c>
      <c r="EA7" s="39">
        <v>16.899999999999999</v>
      </c>
      <c r="EB7" s="39">
        <v>18.260000000000002</v>
      </c>
      <c r="EC7" s="39">
        <v>19.440000000000001</v>
      </c>
      <c r="ED7" s="39">
        <v>1.08</v>
      </c>
      <c r="EE7" s="39">
        <v>1.22</v>
      </c>
      <c r="EF7" s="39">
        <v>1.1499999999999999</v>
      </c>
      <c r="EG7" s="39">
        <v>0.83</v>
      </c>
      <c r="EH7" s="39">
        <v>1.37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okekita134pc</cp:lastModifiedBy>
  <cp:lastPrinted>2021-01-25T00:55:36Z</cp:lastPrinted>
  <dcterms:created xsi:type="dcterms:W3CDTF">2020-12-04T02:06:14Z</dcterms:created>
  <dcterms:modified xsi:type="dcterms:W3CDTF">2021-01-25T00:58:07Z</dcterms:modified>
  <cp:category/>
</cp:coreProperties>
</file>